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Data" sheetId="1" r:id="rId1"/>
    <sheet name="Chart" sheetId="2" r:id="rId2"/>
  </sheets>
  <calcPr calcId="145621"/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H17" i="1"/>
  <c r="I17" i="1"/>
  <c r="J17" i="1"/>
  <c r="K17" i="1"/>
  <c r="B17" i="1"/>
  <c r="I20" i="1" l="1"/>
  <c r="I18" i="1"/>
  <c r="E20" i="1"/>
  <c r="E18" i="1"/>
  <c r="B20" i="1"/>
  <c r="B18" i="1"/>
  <c r="H20" i="1"/>
  <c r="H18" i="1"/>
  <c r="K21" i="1"/>
  <c r="L17" i="1"/>
  <c r="L18" i="1" s="1"/>
  <c r="K18" i="1"/>
  <c r="G21" i="1"/>
  <c r="G18" i="1"/>
  <c r="J20" i="1"/>
  <c r="J18" i="1"/>
  <c r="F20" i="1"/>
  <c r="F18" i="1"/>
  <c r="D20" i="1"/>
  <c r="D18" i="1"/>
  <c r="C21" i="1"/>
  <c r="C18" i="1"/>
  <c r="N17" i="1"/>
  <c r="K20" i="1"/>
  <c r="G20" i="1"/>
  <c r="C20" i="1"/>
  <c r="J21" i="1"/>
  <c r="F21" i="1"/>
  <c r="O17" i="1"/>
  <c r="B21" i="1"/>
  <c r="I21" i="1"/>
  <c r="E21" i="1"/>
  <c r="H21" i="1"/>
  <c r="D21" i="1"/>
  <c r="M17" i="1"/>
  <c r="L20" i="1" l="1"/>
  <c r="L21" i="1"/>
</calcChain>
</file>

<file path=xl/sharedStrings.xml><?xml version="1.0" encoding="utf-8"?>
<sst xmlns="http://schemas.openxmlformats.org/spreadsheetml/2006/main" count="37" uniqueCount="28">
  <si>
    <t>Narration</t>
  </si>
  <si>
    <t>Trailing</t>
  </si>
  <si>
    <t>Period</t>
  </si>
  <si>
    <t>12 months</t>
  </si>
  <si>
    <t>12 Months</t>
  </si>
  <si>
    <t>Sales</t>
  </si>
  <si>
    <t>Operating Profit</t>
  </si>
  <si>
    <t>OPM</t>
  </si>
  <si>
    <t>Other Income</t>
  </si>
  <si>
    <t>EBIDT</t>
  </si>
  <si>
    <t>Interest</t>
  </si>
  <si>
    <t>Depreciation</t>
  </si>
  <si>
    <t>Profit before tax</t>
  </si>
  <si>
    <t>Tax</t>
  </si>
  <si>
    <t>Net profit</t>
  </si>
  <si>
    <t xml:space="preserve">Adjusted EPS in </t>
  </si>
  <si>
    <t>Dividend Payout</t>
  </si>
  <si>
    <t>--</t>
  </si>
  <si>
    <t>No of Shares</t>
  </si>
  <si>
    <t>10 YR CAGR</t>
  </si>
  <si>
    <t>5 YR CAGR</t>
  </si>
  <si>
    <t>3 YR CAGR</t>
  </si>
  <si>
    <t>Actual price on May 1st</t>
  </si>
  <si>
    <t>Price at 40 PE</t>
  </si>
  <si>
    <t>Price at 25 PE</t>
  </si>
  <si>
    <t>Price at 38 PE</t>
  </si>
  <si>
    <t>Diluted EPS</t>
  </si>
  <si>
    <t>Current stock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</si>
</sst>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18">
    <xf numFmtId="0" fontId="0" fillId="0" borderId="0" xfId="0"/>
    <xf numFmtId="0" fontId="2" fillId="4" borderId="1" xfId="2" applyFont="1" applyBorder="1"/>
    <xf numFmtId="17" fontId="2" fillId="4" borderId="1" xfId="2" applyNumberFormat="1" applyFont="1" applyBorder="1"/>
    <xf numFmtId="0" fontId="3" fillId="0" borderId="1" xfId="0" applyFont="1" applyBorder="1"/>
    <xf numFmtId="10" fontId="3" fillId="0" borderId="1" xfId="0" applyNumberFormat="1" applyFont="1" applyBorder="1"/>
    <xf numFmtId="3" fontId="4" fillId="0" borderId="1" xfId="0" applyNumberFormat="1" applyFont="1" applyBorder="1"/>
    <xf numFmtId="0" fontId="3" fillId="2" borderId="1" xfId="0" applyFont="1" applyFill="1" applyBorder="1"/>
    <xf numFmtId="0" fontId="3" fillId="0" borderId="2" xfId="0" applyFont="1" applyBorder="1"/>
    <xf numFmtId="0" fontId="1" fillId="3" borderId="3" xfId="1" applyBorder="1" applyAlignment="1">
      <alignment horizontal="center" vertical="center"/>
    </xf>
    <xf numFmtId="0" fontId="1" fillId="3" borderId="4" xfId="1" applyBorder="1" applyAlignment="1">
      <alignment horizontal="center" vertical="center"/>
    </xf>
    <xf numFmtId="0" fontId="1" fillId="3" borderId="5" xfId="1" applyBorder="1" applyAlignment="1">
      <alignment horizontal="center" vertical="center"/>
    </xf>
    <xf numFmtId="10" fontId="1" fillId="3" borderId="6" xfId="1" applyNumberFormat="1" applyBorder="1" applyAlignment="1">
      <alignment horizontal="center" vertical="center"/>
    </xf>
    <xf numFmtId="10" fontId="1" fillId="3" borderId="7" xfId="1" applyNumberFormat="1" applyBorder="1" applyAlignment="1">
      <alignment horizontal="center" vertical="center"/>
    </xf>
    <xf numFmtId="10" fontId="1" fillId="3" borderId="8" xfId="1" applyNumberFormat="1" applyBorder="1" applyAlignment="1">
      <alignment horizontal="center" vertical="center"/>
    </xf>
    <xf numFmtId="0" fontId="4" fillId="0" borderId="1" xfId="0" applyFont="1" applyBorder="1"/>
    <xf numFmtId="1" fontId="3" fillId="0" borderId="1" xfId="0" applyNumberFormat="1" applyFont="1" applyBorder="1"/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</cellXfs>
  <cellStyles count="3">
    <cellStyle name="Accent5" xfId="1" builtinId="45"/>
    <cellStyle name="Accent6" xfId="2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Page</a:t>
            </a:r>
            <a:r>
              <a:rPr lang="en-GB" baseline="0"/>
              <a:t> Industries - Earnings Line</a:t>
            </a:r>
            <a:endParaRPr lang="en-GB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Data!$A$18</c:f>
              <c:strCache>
                <c:ptCount val="1"/>
                <c:pt idx="0">
                  <c:v>Price at 38 PE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solidFill>
                <a:srgbClr val="00B0F0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Data!$B$1:$L$1</c:f>
              <c:strCache>
                <c:ptCount val="11"/>
                <c:pt idx="0">
                  <c:v>Mar-05</c:v>
                </c:pt>
                <c:pt idx="1">
                  <c:v>Mar-06</c:v>
                </c:pt>
                <c:pt idx="2">
                  <c:v>Mar-07</c:v>
                </c:pt>
                <c:pt idx="3">
                  <c:v>Mar-08</c:v>
                </c:pt>
                <c:pt idx="4">
                  <c:v>Mar-09</c:v>
                </c:pt>
                <c:pt idx="5">
                  <c:v>Mar-10</c:v>
                </c:pt>
                <c:pt idx="6">
                  <c:v>Mar-11</c:v>
                </c:pt>
                <c:pt idx="7">
                  <c:v>Mar-12</c:v>
                </c:pt>
                <c:pt idx="8">
                  <c:v>Mar-13</c:v>
                </c:pt>
                <c:pt idx="9">
                  <c:v>Mar-14</c:v>
                </c:pt>
                <c:pt idx="10">
                  <c:v>Trailing</c:v>
                </c:pt>
              </c:strCache>
            </c:strRef>
          </c:cat>
          <c:val>
            <c:numRef>
              <c:f>Data!$B$18:$L$18</c:f>
              <c:numCache>
                <c:formatCode>0</c:formatCode>
                <c:ptCount val="11"/>
                <c:pt idx="0">
                  <c:v>144.11136435645591</c:v>
                </c:pt>
                <c:pt idx="1">
                  <c:v>388.04454846809278</c:v>
                </c:pt>
                <c:pt idx="2">
                  <c:v>580.19303427670059</c:v>
                </c:pt>
                <c:pt idx="3">
                  <c:v>811.52073261720545</c:v>
                </c:pt>
                <c:pt idx="4">
                  <c:v>1077.5986890294798</c:v>
                </c:pt>
                <c:pt idx="5">
                  <c:v>1349.4683551203823</c:v>
                </c:pt>
                <c:pt idx="6">
                  <c:v>1994.7329510804948</c:v>
                </c:pt>
                <c:pt idx="7">
                  <c:v>3065.8585528220956</c:v>
                </c:pt>
                <c:pt idx="8">
                  <c:v>3833.7711184472769</c:v>
                </c:pt>
                <c:pt idx="9">
                  <c:v>5239.1124375261907</c:v>
                </c:pt>
                <c:pt idx="10">
                  <c:v>7229.9751637861418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Data!$A$19</c:f>
              <c:strCache>
                <c:ptCount val="1"/>
                <c:pt idx="0">
                  <c:v>Actual price on May 1st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Data!$B$1:$L$1</c:f>
              <c:strCache>
                <c:ptCount val="11"/>
                <c:pt idx="0">
                  <c:v>Mar-05</c:v>
                </c:pt>
                <c:pt idx="1">
                  <c:v>Mar-06</c:v>
                </c:pt>
                <c:pt idx="2">
                  <c:v>Mar-07</c:v>
                </c:pt>
                <c:pt idx="3">
                  <c:v>Mar-08</c:v>
                </c:pt>
                <c:pt idx="4">
                  <c:v>Mar-09</c:v>
                </c:pt>
                <c:pt idx="5">
                  <c:v>Mar-10</c:v>
                </c:pt>
                <c:pt idx="6">
                  <c:v>Mar-11</c:v>
                </c:pt>
                <c:pt idx="7">
                  <c:v>Mar-12</c:v>
                </c:pt>
                <c:pt idx="8">
                  <c:v>Mar-13</c:v>
                </c:pt>
                <c:pt idx="9">
                  <c:v>Mar-14</c:v>
                </c:pt>
                <c:pt idx="10">
                  <c:v>Trailing</c:v>
                </c:pt>
              </c:strCache>
            </c:strRef>
          </c:cat>
          <c:val>
            <c:numRef>
              <c:f>Data!$B$19:$L$19</c:f>
              <c:numCache>
                <c:formatCode>General</c:formatCode>
                <c:ptCount val="11"/>
                <c:pt idx="0">
                  <c:v>282</c:v>
                </c:pt>
                <c:pt idx="1">
                  <c:v>282</c:v>
                </c:pt>
                <c:pt idx="2">
                  <c:v>337</c:v>
                </c:pt>
                <c:pt idx="3">
                  <c:v>506</c:v>
                </c:pt>
                <c:pt idx="4">
                  <c:v>439</c:v>
                </c:pt>
                <c:pt idx="5">
                  <c:v>824</c:v>
                </c:pt>
                <c:pt idx="6">
                  <c:v>1657</c:v>
                </c:pt>
                <c:pt idx="7">
                  <c:v>3119</c:v>
                </c:pt>
                <c:pt idx="8">
                  <c:v>3600</c:v>
                </c:pt>
                <c:pt idx="9">
                  <c:v>5811</c:v>
                </c:pt>
                <c:pt idx="10">
                  <c:v>7713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915072"/>
        <c:axId val="42762816"/>
      </c:lineChart>
      <c:catAx>
        <c:axId val="62915072"/>
        <c:scaling>
          <c:orientation val="minMax"/>
        </c:scaling>
        <c:delete val="0"/>
        <c:axPos val="b"/>
        <c:majorTickMark val="out"/>
        <c:minorTickMark val="none"/>
        <c:tickLblPos val="nextTo"/>
        <c:crossAx val="42762816"/>
        <c:crosses val="autoZero"/>
        <c:auto val="1"/>
        <c:lblAlgn val="ctr"/>
        <c:lblOffset val="100"/>
        <c:noMultiLvlLbl val="0"/>
      </c:catAx>
      <c:valAx>
        <c:axId val="42762816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6291507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9525</xdr:rowOff>
    </xdr:from>
    <xdr:to>
      <xdr:col>12</xdr:col>
      <xdr:colOff>304800</xdr:colOff>
      <xdr:row>17</xdr:row>
      <xdr:rowOff>171450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tabSelected="1" workbookViewId="0">
      <selection activeCell="K23" sqref="K23"/>
    </sheetView>
  </sheetViews>
  <sheetFormatPr defaultRowHeight="15" x14ac:dyDescent="0.25"/>
  <cols>
    <col min="1" max="1" width="23.7109375" bestFit="1" customWidth="1"/>
    <col min="2" max="12" width="12" bestFit="1" customWidth="1"/>
    <col min="13" max="14" width="12" customWidth="1"/>
    <col min="15" max="15" width="9.140625" customWidth="1"/>
  </cols>
  <sheetData>
    <row r="1" spans="1:15" x14ac:dyDescent="0.25">
      <c r="A1" s="1" t="s">
        <v>0</v>
      </c>
      <c r="B1" s="2">
        <v>38412</v>
      </c>
      <c r="C1" s="2">
        <v>38777</v>
      </c>
      <c r="D1" s="2">
        <v>39142</v>
      </c>
      <c r="E1" s="2">
        <v>39508</v>
      </c>
      <c r="F1" s="2">
        <v>39873</v>
      </c>
      <c r="G1" s="2">
        <v>40238</v>
      </c>
      <c r="H1" s="2">
        <v>40603</v>
      </c>
      <c r="I1" s="2">
        <v>40969</v>
      </c>
      <c r="J1" s="2">
        <v>41334</v>
      </c>
      <c r="K1" s="2">
        <v>41699</v>
      </c>
      <c r="L1" s="1" t="s">
        <v>1</v>
      </c>
    </row>
    <row r="2" spans="1:15" x14ac:dyDescent="0.25">
      <c r="A2" s="14" t="s">
        <v>2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3</v>
      </c>
      <c r="L2" s="3" t="s">
        <v>4</v>
      </c>
    </row>
    <row r="3" spans="1:15" x14ac:dyDescent="0.25">
      <c r="A3" s="14" t="s">
        <v>5</v>
      </c>
      <c r="B3" s="3">
        <v>72.900000000000006</v>
      </c>
      <c r="C3" s="3">
        <v>101.34</v>
      </c>
      <c r="D3" s="3">
        <v>136.21</v>
      </c>
      <c r="E3" s="3">
        <v>193.34</v>
      </c>
      <c r="F3" s="3">
        <v>256.88</v>
      </c>
      <c r="G3" s="3">
        <v>350.55</v>
      </c>
      <c r="H3" s="3">
        <v>511.15</v>
      </c>
      <c r="I3" s="3">
        <v>690.36</v>
      </c>
      <c r="J3" s="3">
        <v>875.79</v>
      </c>
      <c r="K3" s="3">
        <v>1187.5999999999999</v>
      </c>
      <c r="L3" s="3">
        <v>1261.99</v>
      </c>
    </row>
    <row r="4" spans="1:15" x14ac:dyDescent="0.25">
      <c r="A4" s="14" t="s">
        <v>6</v>
      </c>
      <c r="B4" s="3">
        <v>7.9</v>
      </c>
      <c r="C4" s="3">
        <v>18.96</v>
      </c>
      <c r="D4" s="3">
        <v>27.47</v>
      </c>
      <c r="E4" s="3">
        <v>38.17</v>
      </c>
      <c r="F4" s="3">
        <v>54.27</v>
      </c>
      <c r="G4" s="3">
        <v>69.14</v>
      </c>
      <c r="H4" s="3">
        <v>100.38</v>
      </c>
      <c r="I4" s="3">
        <v>144.31</v>
      </c>
      <c r="J4" s="3">
        <v>176.55</v>
      </c>
      <c r="K4" s="3">
        <v>251.19</v>
      </c>
      <c r="L4" s="3">
        <v>270.69</v>
      </c>
    </row>
    <row r="5" spans="1:15" x14ac:dyDescent="0.25">
      <c r="A5" s="14" t="s">
        <v>7</v>
      </c>
      <c r="B5" s="4">
        <v>0.1084</v>
      </c>
      <c r="C5" s="4">
        <v>0.18709999999999999</v>
      </c>
      <c r="D5" s="4">
        <v>0.20169999999999999</v>
      </c>
      <c r="E5" s="4">
        <v>0.19739999999999999</v>
      </c>
      <c r="F5" s="4">
        <v>0.21129999999999999</v>
      </c>
      <c r="G5" s="4">
        <v>0.19719999999999999</v>
      </c>
      <c r="H5" s="4">
        <v>0.19639999999999999</v>
      </c>
      <c r="I5" s="4">
        <v>0.20899999999999999</v>
      </c>
      <c r="J5" s="4">
        <v>0.2016</v>
      </c>
      <c r="K5" s="4">
        <v>0.21149999999999999</v>
      </c>
      <c r="L5" s="3">
        <v>21.36</v>
      </c>
    </row>
    <row r="6" spans="1:15" x14ac:dyDescent="0.25">
      <c r="A6" s="14" t="s">
        <v>8</v>
      </c>
      <c r="B6" s="3">
        <v>0.18</v>
      </c>
      <c r="C6" s="3">
        <v>0.83</v>
      </c>
      <c r="D6" s="3">
        <v>1.31</v>
      </c>
      <c r="E6" s="3">
        <v>3.28</v>
      </c>
      <c r="F6" s="3">
        <v>4.1399999999999997</v>
      </c>
      <c r="G6" s="3">
        <v>2.59</v>
      </c>
      <c r="H6" s="3">
        <v>4.0599999999999996</v>
      </c>
      <c r="I6" s="3">
        <v>11.41</v>
      </c>
      <c r="J6" s="3">
        <v>8.4700000000000006</v>
      </c>
      <c r="K6" s="3">
        <v>6.57</v>
      </c>
      <c r="L6" s="3">
        <v>6.5</v>
      </c>
    </row>
    <row r="7" spans="1:15" x14ac:dyDescent="0.25">
      <c r="A7" s="14" t="s">
        <v>9</v>
      </c>
      <c r="B7" s="3">
        <v>8.08</v>
      </c>
      <c r="C7" s="3">
        <v>19.79</v>
      </c>
      <c r="D7" s="3">
        <v>28.78</v>
      </c>
      <c r="E7" s="3">
        <v>41.45</v>
      </c>
      <c r="F7" s="3">
        <v>58.41</v>
      </c>
      <c r="G7" s="3">
        <v>71.73</v>
      </c>
      <c r="H7" s="3">
        <v>104.44</v>
      </c>
      <c r="I7" s="3">
        <v>155.72</v>
      </c>
      <c r="J7" s="3">
        <v>185.02</v>
      </c>
      <c r="K7" s="3">
        <v>257.76</v>
      </c>
      <c r="L7" s="3">
        <v>277.19</v>
      </c>
    </row>
    <row r="8" spans="1:15" x14ac:dyDescent="0.25">
      <c r="A8" s="14" t="s">
        <v>10</v>
      </c>
      <c r="B8" s="3">
        <v>1.3</v>
      </c>
      <c r="C8" s="3">
        <v>1.58</v>
      </c>
      <c r="D8" s="3">
        <v>2.38</v>
      </c>
      <c r="E8" s="3">
        <v>3.38</v>
      </c>
      <c r="F8" s="3">
        <v>4.1399999999999997</v>
      </c>
      <c r="G8" s="3">
        <v>4.13</v>
      </c>
      <c r="H8" s="3">
        <v>6.83</v>
      </c>
      <c r="I8" s="3">
        <v>10.050000000000001</v>
      </c>
      <c r="J8" s="3">
        <v>7.99</v>
      </c>
      <c r="K8" s="3">
        <v>10.35</v>
      </c>
      <c r="L8" s="3">
        <v>12.14</v>
      </c>
    </row>
    <row r="9" spans="1:15" x14ac:dyDescent="0.25">
      <c r="A9" s="14" t="s">
        <v>11</v>
      </c>
      <c r="B9" s="3">
        <v>0.72</v>
      </c>
      <c r="C9" s="3">
        <v>0.84</v>
      </c>
      <c r="D9" s="3">
        <v>1.53</v>
      </c>
      <c r="E9" s="3">
        <v>3.61</v>
      </c>
      <c r="F9" s="3">
        <v>7.33</v>
      </c>
      <c r="G9" s="3">
        <v>8.99</v>
      </c>
      <c r="H9" s="3">
        <v>9.83</v>
      </c>
      <c r="I9" s="3">
        <v>10.62</v>
      </c>
      <c r="J9" s="3">
        <v>11.35</v>
      </c>
      <c r="K9" s="3">
        <v>13.93</v>
      </c>
      <c r="L9" s="3">
        <v>16.11</v>
      </c>
    </row>
    <row r="10" spans="1:15" x14ac:dyDescent="0.25">
      <c r="A10" s="14" t="s">
        <v>12</v>
      </c>
      <c r="B10" s="3">
        <v>6.06</v>
      </c>
      <c r="C10" s="3">
        <v>17.38</v>
      </c>
      <c r="D10" s="3">
        <v>24.87</v>
      </c>
      <c r="E10" s="3">
        <v>34.46</v>
      </c>
      <c r="F10" s="3">
        <v>46.94</v>
      </c>
      <c r="G10" s="3">
        <v>58.62</v>
      </c>
      <c r="H10" s="3">
        <v>87.78</v>
      </c>
      <c r="I10" s="3">
        <v>135.05000000000001</v>
      </c>
      <c r="J10" s="3">
        <v>165.68</v>
      </c>
      <c r="K10" s="3">
        <v>233.48</v>
      </c>
      <c r="L10" s="3">
        <v>248.94</v>
      </c>
    </row>
    <row r="11" spans="1:15" x14ac:dyDescent="0.25">
      <c r="A11" s="14" t="s">
        <v>13</v>
      </c>
      <c r="B11" s="3">
        <v>1.83</v>
      </c>
      <c r="C11" s="3">
        <v>6.08</v>
      </c>
      <c r="D11" s="3">
        <v>8.7899999999999991</v>
      </c>
      <c r="E11" s="3">
        <v>10.52</v>
      </c>
      <c r="F11" s="3">
        <v>14.53</v>
      </c>
      <c r="G11" s="3">
        <v>18.91</v>
      </c>
      <c r="H11" s="3">
        <v>27.42</v>
      </c>
      <c r="I11" s="3">
        <v>41.33</v>
      </c>
      <c r="J11" s="3">
        <v>53.15</v>
      </c>
      <c r="K11" s="3">
        <v>79.7</v>
      </c>
      <c r="L11" s="3">
        <v>83.95</v>
      </c>
    </row>
    <row r="12" spans="1:15" x14ac:dyDescent="0.25">
      <c r="A12" s="14" t="s">
        <v>14</v>
      </c>
      <c r="B12" s="3">
        <v>4.2300000000000004</v>
      </c>
      <c r="C12" s="3">
        <v>11.39</v>
      </c>
      <c r="D12" s="3">
        <v>17.03</v>
      </c>
      <c r="E12" s="3">
        <v>23.82</v>
      </c>
      <c r="F12" s="3">
        <v>31.63</v>
      </c>
      <c r="G12" s="3">
        <v>39.61</v>
      </c>
      <c r="H12" s="3">
        <v>58.55</v>
      </c>
      <c r="I12" s="3">
        <v>89.99</v>
      </c>
      <c r="J12" s="3">
        <v>112.53</v>
      </c>
      <c r="K12" s="3">
        <v>153.78</v>
      </c>
      <c r="L12" s="3">
        <v>164.98</v>
      </c>
    </row>
    <row r="13" spans="1:15" x14ac:dyDescent="0.25">
      <c r="A13" s="14" t="s">
        <v>15</v>
      </c>
      <c r="B13" s="3">
        <v>17.62</v>
      </c>
      <c r="C13" s="3">
        <v>47.46</v>
      </c>
      <c r="D13" s="3">
        <v>15.34</v>
      </c>
      <c r="E13" s="3">
        <v>21.46</v>
      </c>
      <c r="F13" s="3">
        <v>28.5</v>
      </c>
      <c r="G13" s="3">
        <v>35.68</v>
      </c>
      <c r="H13" s="3">
        <v>52.75</v>
      </c>
      <c r="I13" s="3">
        <v>81.069999999999993</v>
      </c>
      <c r="J13" s="3">
        <v>101.38</v>
      </c>
      <c r="K13" s="3">
        <v>138.54</v>
      </c>
      <c r="L13" s="3">
        <v>148.63</v>
      </c>
    </row>
    <row r="14" spans="1:15" x14ac:dyDescent="0.25">
      <c r="A14" s="14" t="s">
        <v>16</v>
      </c>
      <c r="B14" s="4">
        <v>0.50119999999999998</v>
      </c>
      <c r="C14" s="4">
        <v>0.36870000000000003</v>
      </c>
      <c r="D14" s="4">
        <v>0.246</v>
      </c>
      <c r="E14" s="4">
        <v>0.38869999999999999</v>
      </c>
      <c r="F14" s="4">
        <v>0.49759999999999999</v>
      </c>
      <c r="G14" s="4">
        <v>0.49080000000000001</v>
      </c>
      <c r="H14" s="4">
        <v>0.4133</v>
      </c>
      <c r="I14" s="4">
        <v>0.38419999999999999</v>
      </c>
      <c r="J14" s="4">
        <v>0.41520000000000001</v>
      </c>
      <c r="K14" s="4">
        <v>0.36120000000000002</v>
      </c>
      <c r="L14" s="3" t="s">
        <v>17</v>
      </c>
    </row>
    <row r="15" spans="1:15" ht="15.75" thickBot="1" x14ac:dyDescent="0.3">
      <c r="A15" s="1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5" x14ac:dyDescent="0.25">
      <c r="A16" s="14" t="s">
        <v>18</v>
      </c>
      <c r="B16" s="5">
        <v>11153874</v>
      </c>
      <c r="C16" s="5">
        <v>11153874</v>
      </c>
      <c r="D16" s="5">
        <v>11153874</v>
      </c>
      <c r="E16" s="5">
        <v>11153874</v>
      </c>
      <c r="F16" s="5">
        <v>11153874</v>
      </c>
      <c r="G16" s="5">
        <v>11153874</v>
      </c>
      <c r="H16" s="5">
        <v>11153874</v>
      </c>
      <c r="I16" s="5">
        <v>11153874</v>
      </c>
      <c r="J16" s="5">
        <v>11153874</v>
      </c>
      <c r="K16" s="5">
        <v>11153874</v>
      </c>
      <c r="L16" s="7"/>
      <c r="M16" s="8" t="s">
        <v>19</v>
      </c>
      <c r="N16" s="9" t="s">
        <v>20</v>
      </c>
      <c r="O16" s="10" t="s">
        <v>21</v>
      </c>
    </row>
    <row r="17" spans="1:15" ht="15.75" thickBot="1" x14ac:dyDescent="0.3">
      <c r="A17" s="14" t="s">
        <v>26</v>
      </c>
      <c r="B17" s="3">
        <f>((B12)*10^7)/B16</f>
        <v>3.7924043251698922</v>
      </c>
      <c r="C17" s="3">
        <f t="shared" ref="C17:K17" si="0">((C12)*10^7)/C16</f>
        <v>10.211698643897179</v>
      </c>
      <c r="D17" s="3">
        <f t="shared" si="0"/>
        <v>15.2682377441237</v>
      </c>
      <c r="E17" s="3">
        <f t="shared" si="0"/>
        <v>21.355808753084354</v>
      </c>
      <c r="F17" s="3">
        <f t="shared" si="0"/>
        <v>28.357860237617889</v>
      </c>
      <c r="G17" s="3">
        <f t="shared" si="0"/>
        <v>35.512325134746902</v>
      </c>
      <c r="H17" s="3">
        <f t="shared" si="0"/>
        <v>52.492972396855123</v>
      </c>
      <c r="I17" s="3">
        <f t="shared" si="0"/>
        <v>80.680488232160414</v>
      </c>
      <c r="J17" s="3">
        <f t="shared" si="0"/>
        <v>100.88871364334939</v>
      </c>
      <c r="K17" s="3">
        <f t="shared" si="0"/>
        <v>137.87137993489975</v>
      </c>
      <c r="L17" s="7">
        <f>K17*1.38</f>
        <v>190.26250431016163</v>
      </c>
      <c r="M17" s="11">
        <f>(K17/B17)^(1/9)-1</f>
        <v>0.49071801139178617</v>
      </c>
      <c r="N17" s="12">
        <f>(K17/F17)^(1/5)-1</f>
        <v>0.37201902312262103</v>
      </c>
      <c r="O17" s="13">
        <f>(K17/H17)^(1/3)-1</f>
        <v>0.37972008253725775</v>
      </c>
    </row>
    <row r="18" spans="1:15" x14ac:dyDescent="0.25">
      <c r="A18" s="14" t="s">
        <v>25</v>
      </c>
      <c r="B18" s="15">
        <f>B17*38</f>
        <v>144.11136435645591</v>
      </c>
      <c r="C18" s="15">
        <f t="shared" ref="C18:L18" si="1">C17*38</f>
        <v>388.04454846809278</v>
      </c>
      <c r="D18" s="15">
        <f t="shared" si="1"/>
        <v>580.19303427670059</v>
      </c>
      <c r="E18" s="15">
        <f t="shared" si="1"/>
        <v>811.52073261720545</v>
      </c>
      <c r="F18" s="15">
        <f t="shared" si="1"/>
        <v>1077.5986890294798</v>
      </c>
      <c r="G18" s="15">
        <f t="shared" si="1"/>
        <v>1349.4683551203823</v>
      </c>
      <c r="H18" s="15">
        <f t="shared" si="1"/>
        <v>1994.7329510804948</v>
      </c>
      <c r="I18" s="15">
        <f t="shared" si="1"/>
        <v>3065.8585528220956</v>
      </c>
      <c r="J18" s="15">
        <f t="shared" si="1"/>
        <v>3833.7711184472769</v>
      </c>
      <c r="K18" s="15">
        <f t="shared" si="1"/>
        <v>5239.1124375261907</v>
      </c>
      <c r="L18" s="15">
        <f t="shared" si="1"/>
        <v>7229.9751637861418</v>
      </c>
    </row>
    <row r="19" spans="1:15" x14ac:dyDescent="0.25">
      <c r="A19" s="14" t="s">
        <v>22</v>
      </c>
      <c r="B19" s="3">
        <v>282</v>
      </c>
      <c r="C19" s="3">
        <v>282</v>
      </c>
      <c r="D19" s="3">
        <v>337</v>
      </c>
      <c r="E19" s="3">
        <v>506</v>
      </c>
      <c r="F19" s="3">
        <v>439</v>
      </c>
      <c r="G19" s="3">
        <v>824</v>
      </c>
      <c r="H19" s="3">
        <v>1657</v>
      </c>
      <c r="I19" s="3">
        <v>3119</v>
      </c>
      <c r="J19" s="3">
        <v>3600</v>
      </c>
      <c r="K19" s="3">
        <v>5811</v>
      </c>
      <c r="L19" s="6">
        <v>7713</v>
      </c>
      <c r="M19" s="17" t="s">
        <v>27</v>
      </c>
      <c r="N19" s="16"/>
    </row>
    <row r="20" spans="1:15" hidden="1" x14ac:dyDescent="0.25">
      <c r="A20" s="3" t="s">
        <v>23</v>
      </c>
      <c r="B20" s="3">
        <f>B17*40</f>
        <v>151.69617300679568</v>
      </c>
      <c r="C20" s="3">
        <f t="shared" ref="C20:L20" si="2">C17*40</f>
        <v>408.46794575588717</v>
      </c>
      <c r="D20" s="3">
        <f t="shared" si="2"/>
        <v>610.72950976494803</v>
      </c>
      <c r="E20" s="3">
        <f t="shared" si="2"/>
        <v>854.23235012337409</v>
      </c>
      <c r="F20" s="3">
        <f t="shared" si="2"/>
        <v>1134.3144095047155</v>
      </c>
      <c r="G20" s="3">
        <f t="shared" si="2"/>
        <v>1420.4930053898761</v>
      </c>
      <c r="H20" s="3">
        <f t="shared" si="2"/>
        <v>2099.7188958742049</v>
      </c>
      <c r="I20" s="3">
        <f t="shared" si="2"/>
        <v>3227.2195292864167</v>
      </c>
      <c r="J20" s="3">
        <f t="shared" si="2"/>
        <v>4035.5485457339755</v>
      </c>
      <c r="K20" s="3">
        <f t="shared" si="2"/>
        <v>5514.8551973959902</v>
      </c>
      <c r="L20" s="3">
        <f t="shared" si="2"/>
        <v>7610.500172406465</v>
      </c>
    </row>
    <row r="21" spans="1:15" hidden="1" x14ac:dyDescent="0.25">
      <c r="A21" s="3" t="s">
        <v>24</v>
      </c>
      <c r="B21" s="3">
        <f>B17*25</f>
        <v>94.810108129247311</v>
      </c>
      <c r="C21" s="3">
        <f t="shared" ref="C21:L21" si="3">C17*25</f>
        <v>255.2924660974295</v>
      </c>
      <c r="D21" s="3">
        <f t="shared" si="3"/>
        <v>381.70594360309252</v>
      </c>
      <c r="E21" s="3">
        <f t="shared" si="3"/>
        <v>533.89521882710881</v>
      </c>
      <c r="F21" s="3">
        <f t="shared" si="3"/>
        <v>708.9465059404472</v>
      </c>
      <c r="G21" s="3">
        <f t="shared" si="3"/>
        <v>887.80812836867256</v>
      </c>
      <c r="H21" s="3">
        <f t="shared" si="3"/>
        <v>1312.324309921378</v>
      </c>
      <c r="I21" s="3">
        <f t="shared" si="3"/>
        <v>2017.0122058040104</v>
      </c>
      <c r="J21" s="3">
        <f t="shared" si="3"/>
        <v>2522.2178410837346</v>
      </c>
      <c r="K21" s="3">
        <f t="shared" si="3"/>
        <v>3446.7844983724935</v>
      </c>
      <c r="L21" s="3">
        <f t="shared" si="3"/>
        <v>4756.562607754041</v>
      </c>
    </row>
  </sheetData>
  <mergeCells count="1">
    <mergeCell ref="M19:N1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5" sqref="O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Bothra</dc:creator>
  <cp:lastModifiedBy>Vivek Bothra</cp:lastModifiedBy>
  <dcterms:created xsi:type="dcterms:W3CDTF">2014-09-28T10:42:26Z</dcterms:created>
  <dcterms:modified xsi:type="dcterms:W3CDTF">2014-10-02T11:02:37Z</dcterms:modified>
</cp:coreProperties>
</file>